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Pl.nabave" sheetId="1" r:id="rId1"/>
  </sheets>
  <definedNames/>
  <calcPr fullCalcOnLoad="1"/>
</workbook>
</file>

<file path=xl/sharedStrings.xml><?xml version="1.0" encoding="utf-8"?>
<sst xmlns="http://schemas.openxmlformats.org/spreadsheetml/2006/main" count="192" uniqueCount="145">
  <si>
    <t>Tehnička škola Ruđera Boškovića Vinkovci</t>
  </si>
  <si>
    <t xml:space="preserve">                                            PLAN NABAVE ZA 2013.g. IZMJENE I DOPUNE</t>
  </si>
  <si>
    <t>Rb</t>
  </si>
  <si>
    <t>Pozicija plana</t>
  </si>
  <si>
    <t>Predmet nabave</t>
  </si>
  <si>
    <t>Financijski plan za 2011.g.</t>
  </si>
  <si>
    <t>Procijenjena vrijednost       (bez PDV-a)</t>
  </si>
  <si>
    <t>Osigurana sredstva iz financijskog plana</t>
  </si>
  <si>
    <t>Postupak i način nabave</t>
  </si>
  <si>
    <t>Rashodi za materijal i energiju</t>
  </si>
  <si>
    <t>1.</t>
  </si>
  <si>
    <t>Uredski materijal i ostali materijalni rashodi</t>
  </si>
  <si>
    <t>1.1.</t>
  </si>
  <si>
    <t>Uredski materijal</t>
  </si>
  <si>
    <t>čl. 129</t>
  </si>
  <si>
    <t>1.2.</t>
  </si>
  <si>
    <t>Literatura</t>
  </si>
  <si>
    <t>1.3.</t>
  </si>
  <si>
    <t>Materijal i sredstva za čišćenje i održavanje</t>
  </si>
  <si>
    <t>1.5.</t>
  </si>
  <si>
    <t>Materijal za higijenske potrebe i njegu</t>
  </si>
  <si>
    <t>1.6.</t>
  </si>
  <si>
    <t>Ostali materijal za potrebe redovnog poslovanja</t>
  </si>
  <si>
    <t>2.</t>
  </si>
  <si>
    <t>Materijal i sirovine</t>
  </si>
  <si>
    <t>2.1.</t>
  </si>
  <si>
    <t>Osnovni materijal i sirovine</t>
  </si>
  <si>
    <t>čl.129</t>
  </si>
  <si>
    <t>2.2.</t>
  </si>
  <si>
    <t>Pomoćni materijal</t>
  </si>
  <si>
    <t>3.</t>
  </si>
  <si>
    <t>Materijal i dijelovi za tekuće i investicijsko održavanje</t>
  </si>
  <si>
    <t>3.1.</t>
  </si>
  <si>
    <t>Materijal i dijelovi za tekuće i investicijsko održavanje građ. objekata</t>
  </si>
  <si>
    <t>3.2.</t>
  </si>
  <si>
    <t>Materijal i dijelovi za tekuće i investicijsko održavanje postrojenja i opreme</t>
  </si>
  <si>
    <t>3.3.</t>
  </si>
  <si>
    <t>Ostali materijal i dijelovi za tekuće i investicijsko održavanje</t>
  </si>
  <si>
    <t>4.</t>
  </si>
  <si>
    <t>Sitni inventar</t>
  </si>
  <si>
    <t>4.1.</t>
  </si>
  <si>
    <t>5.</t>
  </si>
  <si>
    <t>Službena, radna i zaštitna odjeća i obuća</t>
  </si>
  <si>
    <t>5.1.</t>
  </si>
  <si>
    <t>Rashodi za usluge</t>
  </si>
  <si>
    <t>6.</t>
  </si>
  <si>
    <t>Usluge telefona, telefaksa</t>
  </si>
  <si>
    <t>6.1.</t>
  </si>
  <si>
    <t>6.2.</t>
  </si>
  <si>
    <t>Usluge interneta</t>
  </si>
  <si>
    <t>6.3.</t>
  </si>
  <si>
    <t>Poštarina</t>
  </si>
  <si>
    <t>6.4.</t>
  </si>
  <si>
    <t>Ostale usluge za komunikacije i prijevoz</t>
  </si>
  <si>
    <t>7.</t>
  </si>
  <si>
    <t>Usluge tekućeg i investicijskog održavanja</t>
  </si>
  <si>
    <t>7.1.</t>
  </si>
  <si>
    <t>Usluge tekućeg i investicijskog održavanja građevinskih objekata</t>
  </si>
  <si>
    <t>7.2.</t>
  </si>
  <si>
    <t>Usluge tekućeg i investicijskog održavanja postrojenja i opreme</t>
  </si>
  <si>
    <t>7.3.</t>
  </si>
  <si>
    <t>Ostale usluge tekućeg i investicijskog održavanja</t>
  </si>
  <si>
    <t>8.1.</t>
  </si>
  <si>
    <t>Tisak</t>
  </si>
  <si>
    <t>Usluge promidžbe i informiranja</t>
  </si>
  <si>
    <t>9.</t>
  </si>
  <si>
    <t>Komunalne usluge</t>
  </si>
  <si>
    <t>9.1.</t>
  </si>
  <si>
    <t>Opskrba vodom</t>
  </si>
  <si>
    <t>9.2.</t>
  </si>
  <si>
    <t>Iznošenje i odvoz smeća</t>
  </si>
  <si>
    <t>9.3.</t>
  </si>
  <si>
    <t>Deratizacija i dezinsekcija</t>
  </si>
  <si>
    <t>9.4.</t>
  </si>
  <si>
    <t>Dimnjačarske i ekološke usluge</t>
  </si>
  <si>
    <t>9.5.</t>
  </si>
  <si>
    <t>Komunalna naknada</t>
  </si>
  <si>
    <t>9.6.</t>
  </si>
  <si>
    <t>Ostale komunalne usluge</t>
  </si>
  <si>
    <t>Zakupnine i najamnine</t>
  </si>
  <si>
    <t>Zakupnine i najamnine opreme</t>
  </si>
  <si>
    <t>10.</t>
  </si>
  <si>
    <t>Zdravstvene i veterinarske usluge</t>
  </si>
  <si>
    <t>10.1.</t>
  </si>
  <si>
    <t>Obvezni i preventivni zdravstveni pregledi zaposlenika</t>
  </si>
  <si>
    <t>11.</t>
  </si>
  <si>
    <t>Intelektualne i osobne usluge</t>
  </si>
  <si>
    <t>Ugovori o djelu</t>
  </si>
  <si>
    <t>11.2.</t>
  </si>
  <si>
    <t>Ostale intelektualne usluge</t>
  </si>
  <si>
    <t>12.</t>
  </si>
  <si>
    <t>Računalne usluge</t>
  </si>
  <si>
    <t>12.1.</t>
  </si>
  <si>
    <t>Usluge ažuriranja računalnih baza</t>
  </si>
  <si>
    <t>13.</t>
  </si>
  <si>
    <t>Ostale usluge</t>
  </si>
  <si>
    <t>13.1.</t>
  </si>
  <si>
    <t>Grafičke i tiskarske usluge, usluge kopiranja, uvezivanja i slično</t>
  </si>
  <si>
    <t>13.3.</t>
  </si>
  <si>
    <t>Ostale nespomenute usluge</t>
  </si>
  <si>
    <t>Naknade troškova osobama izvan radnog odnosa</t>
  </si>
  <si>
    <t>Stručno osposobljavanje bez zasnivanja radnog  odnosa</t>
  </si>
  <si>
    <t>Ostali nespomenuti rashodi poslovanja</t>
  </si>
  <si>
    <t>14.</t>
  </si>
  <si>
    <t>Premije osiguranja</t>
  </si>
  <si>
    <t>14.1.</t>
  </si>
  <si>
    <t>Premije osiguranja ostale imovine</t>
  </si>
  <si>
    <t>15.</t>
  </si>
  <si>
    <t>Reprezentacija</t>
  </si>
  <si>
    <t>15.1.</t>
  </si>
  <si>
    <t>16.</t>
  </si>
  <si>
    <t>Članarine</t>
  </si>
  <si>
    <t>16.1.</t>
  </si>
  <si>
    <t>Tuzemne članarine</t>
  </si>
  <si>
    <t>Naknade i pristojbe</t>
  </si>
  <si>
    <t xml:space="preserve">Javnobilježničke pristojbe </t>
  </si>
  <si>
    <t>18.</t>
  </si>
  <si>
    <t>18.1.</t>
  </si>
  <si>
    <t xml:space="preserve">Rashodi protokola </t>
  </si>
  <si>
    <t>18.2.</t>
  </si>
  <si>
    <t>Ostali financijski rashodi</t>
  </si>
  <si>
    <t>19.1.</t>
  </si>
  <si>
    <t>Usluge platnog prometa</t>
  </si>
  <si>
    <t>Ostale naknade građanima i kućanstvima iz proračuna</t>
  </si>
  <si>
    <t>Ostale naknade iz proračuna u novcu</t>
  </si>
  <si>
    <t>21.</t>
  </si>
  <si>
    <t>Postrojenja i oprema</t>
  </si>
  <si>
    <t>Uredska oprema i namještaj</t>
  </si>
  <si>
    <t>21.1.</t>
  </si>
  <si>
    <t>Računala i računalna oprema</t>
  </si>
  <si>
    <t>21.2.</t>
  </si>
  <si>
    <t>Uredski namještaj</t>
  </si>
  <si>
    <t>22.1.</t>
  </si>
  <si>
    <t>Mjerni i kontrolni uređaji</t>
  </si>
  <si>
    <t>Ostali instrumenti, uređaji i strojevi</t>
  </si>
  <si>
    <t>23.</t>
  </si>
  <si>
    <t>Knjige</t>
  </si>
  <si>
    <t>23.1.</t>
  </si>
  <si>
    <t xml:space="preserve">Knjige </t>
  </si>
  <si>
    <t xml:space="preserve">                                                   </t>
  </si>
  <si>
    <t>U Vinkovcima, 31. prosinca 2019.</t>
  </si>
  <si>
    <t>Ravnatelj:</t>
  </si>
  <si>
    <t xml:space="preserve">      Ravnatelj:</t>
  </si>
  <si>
    <t>Josip Jovanovac, dipl. inž.</t>
  </si>
  <si>
    <t>dr.sc. Jadranka Mustapić-Karlić, prof.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</si>
</sst>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#,##0.00"/>
    <numFmt numFmtId="167" formatCode="MMM/DD"/>
  </numFmts>
  <fonts count="11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b/>
      <sz val="14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0" fillId="0" borderId="0" xfId="0" applyAlignment="1">
      <alignment/>
    </xf>
    <xf numFmtId="164" fontId="2" fillId="0" borderId="0" xfId="0" applyFont="1" applyBorder="1" applyAlignment="1">
      <alignment horizontal="center"/>
    </xf>
    <xf numFmtId="164" fontId="2" fillId="0" borderId="0" xfId="0" applyFont="1" applyBorder="1" applyAlignment="1">
      <alignment horizontal="left"/>
    </xf>
    <xf numFmtId="165" fontId="2" fillId="0" borderId="0" xfId="0" applyNumberFormat="1" applyFont="1" applyBorder="1" applyAlignment="1">
      <alignment wrapText="1"/>
    </xf>
    <xf numFmtId="164" fontId="2" fillId="0" borderId="0" xfId="0" applyFont="1" applyBorder="1" applyAlignment="1">
      <alignment/>
    </xf>
    <xf numFmtId="164" fontId="3" fillId="0" borderId="0" xfId="0" applyFont="1" applyAlignment="1">
      <alignment horizontal="center"/>
    </xf>
    <xf numFmtId="166" fontId="1" fillId="0" borderId="0" xfId="0" applyNumberFormat="1" applyFont="1" applyAlignment="1">
      <alignment/>
    </xf>
    <xf numFmtId="164" fontId="4" fillId="2" borderId="1" xfId="0" applyFont="1" applyFill="1" applyBorder="1" applyAlignment="1">
      <alignment horizontal="center" vertical="center" wrapText="1"/>
    </xf>
    <xf numFmtId="164" fontId="5" fillId="3" borderId="1" xfId="0" applyFont="1" applyFill="1" applyBorder="1" applyAlignment="1">
      <alignment horizontal="center" vertical="center" wrapText="1"/>
    </xf>
    <xf numFmtId="164" fontId="1" fillId="3" borderId="1" xfId="0" applyFont="1" applyFill="1" applyBorder="1" applyAlignment="1">
      <alignment horizontal="center" vertical="center" wrapText="1"/>
    </xf>
    <xf numFmtId="166" fontId="0" fillId="3" borderId="1" xfId="0" applyNumberFormat="1" applyFont="1" applyFill="1" applyBorder="1" applyAlignment="1">
      <alignment horizontal="center" vertical="center" wrapText="1"/>
    </xf>
    <xf numFmtId="164" fontId="4" fillId="3" borderId="1" xfId="0" applyFont="1" applyFill="1" applyBorder="1" applyAlignment="1">
      <alignment horizontal="center" vertical="center" wrapText="1"/>
    </xf>
    <xf numFmtId="166" fontId="0" fillId="0" borderId="0" xfId="0" applyNumberFormat="1" applyAlignment="1">
      <alignment/>
    </xf>
    <xf numFmtId="164" fontId="4" fillId="3" borderId="1" xfId="0" applyFont="1" applyFill="1" applyBorder="1" applyAlignment="1">
      <alignment horizontal="right" vertical="center" wrapText="1"/>
    </xf>
    <xf numFmtId="164" fontId="4" fillId="3" borderId="1" xfId="0" applyFont="1" applyFill="1" applyBorder="1" applyAlignment="1">
      <alignment horizontal="left" vertical="center" wrapText="1"/>
    </xf>
    <xf numFmtId="166" fontId="4" fillId="3" borderId="1" xfId="0" applyNumberFormat="1" applyFont="1" applyFill="1" applyBorder="1" applyAlignment="1">
      <alignment horizontal="center" vertical="center" wrapText="1"/>
    </xf>
    <xf numFmtId="166" fontId="4" fillId="3" borderId="1" xfId="0" applyNumberFormat="1" applyFont="1" applyFill="1" applyBorder="1" applyAlignment="1">
      <alignment horizontal="right" vertical="center" wrapText="1"/>
    </xf>
    <xf numFmtId="164" fontId="4" fillId="0" borderId="0" xfId="0" applyFont="1" applyAlignment="1">
      <alignment/>
    </xf>
    <xf numFmtId="166" fontId="4" fillId="0" borderId="0" xfId="0" applyNumberFormat="1" applyFont="1" applyAlignment="1">
      <alignment/>
    </xf>
    <xf numFmtId="164" fontId="4" fillId="2" borderId="1" xfId="0" applyFont="1" applyFill="1" applyBorder="1" applyAlignment="1">
      <alignment/>
    </xf>
    <xf numFmtId="164" fontId="6" fillId="3" borderId="1" xfId="0" applyFont="1" applyFill="1" applyBorder="1" applyAlignment="1">
      <alignment/>
    </xf>
    <xf numFmtId="166" fontId="4" fillId="3" borderId="1" xfId="0" applyNumberFormat="1" applyFont="1" applyFill="1" applyBorder="1" applyAlignment="1">
      <alignment/>
    </xf>
    <xf numFmtId="166" fontId="7" fillId="0" borderId="0" xfId="0" applyNumberFormat="1" applyFont="1" applyAlignment="1">
      <alignment/>
    </xf>
    <xf numFmtId="164" fontId="0" fillId="0" borderId="1" xfId="0" applyFont="1" applyBorder="1" applyAlignment="1">
      <alignment/>
    </xf>
    <xf numFmtId="164" fontId="8" fillId="3" borderId="1" xfId="0" applyFont="1" applyFill="1" applyBorder="1" applyAlignment="1">
      <alignment/>
    </xf>
    <xf numFmtId="166" fontId="0" fillId="3" borderId="1" xfId="0" applyNumberFormat="1" applyFont="1" applyFill="1" applyBorder="1" applyAlignment="1">
      <alignment/>
    </xf>
    <xf numFmtId="166" fontId="4" fillId="3" borderId="1" xfId="0" applyNumberFormat="1" applyFont="1" applyFill="1" applyBorder="1" applyAlignment="1">
      <alignment horizontal="right"/>
    </xf>
    <xf numFmtId="164" fontId="4" fillId="0" borderId="1" xfId="0" applyFont="1" applyBorder="1" applyAlignment="1">
      <alignment/>
    </xf>
    <xf numFmtId="164" fontId="4" fillId="3" borderId="1" xfId="0" applyFont="1" applyFill="1" applyBorder="1" applyAlignment="1">
      <alignment/>
    </xf>
    <xf numFmtId="164" fontId="0" fillId="2" borderId="1" xfId="0" applyFont="1" applyFill="1" applyBorder="1" applyAlignment="1">
      <alignment/>
    </xf>
    <xf numFmtId="166" fontId="5" fillId="0" borderId="0" xfId="0" applyNumberFormat="1" applyFont="1" applyAlignment="1">
      <alignment/>
    </xf>
    <xf numFmtId="164" fontId="0" fillId="0" borderId="1" xfId="0" applyFont="1" applyFill="1" applyBorder="1" applyAlignment="1">
      <alignment/>
    </xf>
    <xf numFmtId="164" fontId="4" fillId="0" borderId="1" xfId="0" applyFont="1" applyFill="1" applyBorder="1" applyAlignment="1">
      <alignment/>
    </xf>
    <xf numFmtId="164" fontId="6" fillId="0" borderId="1" xfId="0" applyFont="1" applyFill="1" applyBorder="1" applyAlignment="1">
      <alignment/>
    </xf>
    <xf numFmtId="166" fontId="4" fillId="0" borderId="1" xfId="0" applyNumberFormat="1" applyFont="1" applyBorder="1" applyAlignment="1">
      <alignment/>
    </xf>
    <xf numFmtId="166" fontId="4" fillId="0" borderId="1" xfId="0" applyNumberFormat="1" applyFont="1" applyBorder="1" applyAlignment="1">
      <alignment horizontal="right"/>
    </xf>
    <xf numFmtId="166" fontId="4" fillId="0" borderId="1" xfId="0" applyNumberFormat="1" applyFont="1" applyFill="1" applyBorder="1" applyAlignment="1">
      <alignment/>
    </xf>
    <xf numFmtId="166" fontId="0" fillId="0" borderId="1" xfId="0" applyNumberFormat="1" applyFont="1" applyBorder="1" applyAlignment="1">
      <alignment horizontal="right"/>
    </xf>
    <xf numFmtId="164" fontId="0" fillId="0" borderId="0" xfId="0" applyFont="1" applyAlignment="1">
      <alignment/>
    </xf>
    <xf numFmtId="164" fontId="8" fillId="0" borderId="1" xfId="0" applyFont="1" applyFill="1" applyBorder="1" applyAlignment="1">
      <alignment/>
    </xf>
    <xf numFmtId="166" fontId="0" fillId="0" borderId="1" xfId="0" applyNumberFormat="1" applyFont="1" applyFill="1" applyBorder="1" applyAlignment="1">
      <alignment/>
    </xf>
    <xf numFmtId="166" fontId="4" fillId="2" borderId="1" xfId="0" applyNumberFormat="1" applyFont="1" applyFill="1" applyBorder="1" applyAlignment="1">
      <alignment horizontal="right"/>
    </xf>
    <xf numFmtId="166" fontId="4" fillId="0" borderId="1" xfId="0" applyNumberFormat="1" applyFont="1" applyFill="1" applyBorder="1" applyAlignment="1">
      <alignment horizontal="right"/>
    </xf>
    <xf numFmtId="164" fontId="0" fillId="0" borderId="0" xfId="0" applyFill="1" applyAlignment="1">
      <alignment/>
    </xf>
    <xf numFmtId="164" fontId="4" fillId="0" borderId="0" xfId="0" applyFont="1" applyFill="1" applyAlignment="1">
      <alignment/>
    </xf>
    <xf numFmtId="166" fontId="4" fillId="4" borderId="1" xfId="0" applyNumberFormat="1" applyFont="1" applyFill="1" applyBorder="1" applyAlignment="1">
      <alignment horizontal="right"/>
    </xf>
    <xf numFmtId="164" fontId="0" fillId="3" borderId="1" xfId="0" applyFont="1" applyFill="1" applyBorder="1" applyAlignment="1">
      <alignment/>
    </xf>
    <xf numFmtId="164" fontId="8" fillId="2" borderId="1" xfId="0" applyFont="1" applyFill="1" applyBorder="1" applyAlignment="1">
      <alignment/>
    </xf>
    <xf numFmtId="166" fontId="8" fillId="2" borderId="1" xfId="0" applyNumberFormat="1" applyFont="1" applyFill="1" applyBorder="1" applyAlignment="1">
      <alignment horizontal="right"/>
    </xf>
    <xf numFmtId="164" fontId="8" fillId="0" borderId="1" xfId="0" applyFont="1" applyBorder="1" applyAlignment="1">
      <alignment/>
    </xf>
    <xf numFmtId="164" fontId="6" fillId="2" borderId="1" xfId="0" applyFont="1" applyFill="1" applyBorder="1" applyAlignment="1">
      <alignment/>
    </xf>
    <xf numFmtId="166" fontId="0" fillId="2" borderId="1" xfId="0" applyNumberFormat="1" applyFont="1" applyFill="1" applyBorder="1" applyAlignment="1">
      <alignment horizontal="right"/>
    </xf>
    <xf numFmtId="166" fontId="0" fillId="0" borderId="0" xfId="0" applyNumberFormat="1" applyFont="1" applyAlignment="1">
      <alignment/>
    </xf>
    <xf numFmtId="167" fontId="8" fillId="0" borderId="1" xfId="0" applyNumberFormat="1" applyFont="1" applyBorder="1" applyAlignment="1">
      <alignment/>
    </xf>
    <xf numFmtId="164" fontId="2" fillId="0" borderId="0" xfId="0" applyFont="1" applyAlignment="1">
      <alignment horizontal="right"/>
    </xf>
    <xf numFmtId="164" fontId="2" fillId="0" borderId="0" xfId="0" applyFont="1" applyFill="1" applyAlignment="1">
      <alignment/>
    </xf>
    <xf numFmtId="164" fontId="2" fillId="0" borderId="0" xfId="0" applyFont="1" applyAlignment="1">
      <alignment/>
    </xf>
    <xf numFmtId="164" fontId="9" fillId="3" borderId="0" xfId="0" applyFont="1" applyFill="1" applyBorder="1" applyAlignment="1">
      <alignment/>
    </xf>
    <xf numFmtId="164" fontId="0" fillId="0" borderId="0" xfId="0" applyFont="1" applyAlignment="1">
      <alignment horizontal="center"/>
    </xf>
    <xf numFmtId="164" fontId="10" fillId="0" borderId="0" xfId="0" applyFont="1" applyFill="1" applyAlignment="1">
      <alignment/>
    </xf>
    <xf numFmtId="164" fontId="1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94"/>
  <sheetViews>
    <sheetView tabSelected="1" workbookViewId="0" topLeftCell="B61">
      <selection activeCell="C94" sqref="C94"/>
    </sheetView>
  </sheetViews>
  <sheetFormatPr defaultColWidth="8.00390625" defaultRowHeight="12.75"/>
  <cols>
    <col min="1" max="1" width="6.28125" style="0" hidden="1" customWidth="1"/>
    <col min="2" max="2" width="8.140625" style="0" customWidth="1"/>
    <col min="3" max="3" width="66.00390625" style="0" customWidth="1"/>
    <col min="4" max="4" width="13.57421875" style="1" hidden="1" customWidth="1"/>
    <col min="5" max="5" width="22.421875" style="0" customWidth="1"/>
    <col min="6" max="6" width="20.140625" style="0" customWidth="1"/>
    <col min="7" max="7" width="0.85546875" style="0" hidden="1" customWidth="1"/>
    <col min="8" max="9" width="10.140625" style="0" customWidth="1"/>
    <col min="10" max="16384" width="9.00390625" style="0" customWidth="1"/>
  </cols>
  <sheetData>
    <row r="1" spans="2:7" ht="1.5" customHeight="1" hidden="1">
      <c r="B1" s="2"/>
      <c r="C1" s="3" t="s">
        <v>0</v>
      </c>
      <c r="D1" s="3"/>
      <c r="E1" s="3"/>
      <c r="F1" s="3"/>
      <c r="G1" s="2"/>
    </row>
    <row r="2" spans="2:7" ht="15" customHeight="1" hidden="1">
      <c r="B2" s="2"/>
      <c r="C2" s="4"/>
      <c r="D2" s="5"/>
      <c r="E2" s="4"/>
      <c r="F2" s="2"/>
      <c r="G2" s="2"/>
    </row>
    <row r="3" spans="2:7" ht="15" customHeight="1" hidden="1">
      <c r="B3" s="2"/>
      <c r="C3" s="4"/>
      <c r="D3" s="6"/>
      <c r="E3" s="2"/>
      <c r="F3" s="2"/>
      <c r="G3" s="2"/>
    </row>
    <row r="4" spans="2:7" ht="15" customHeight="1" hidden="1">
      <c r="B4" s="2"/>
      <c r="D4" s="6"/>
      <c r="E4" s="2"/>
      <c r="F4" s="2"/>
      <c r="G4" s="2"/>
    </row>
    <row r="5" spans="2:7" ht="0.75" customHeight="1" hidden="1">
      <c r="B5" s="2"/>
      <c r="D5" s="6"/>
      <c r="E5" s="2"/>
      <c r="F5" s="2"/>
      <c r="G5" s="2"/>
    </row>
    <row r="6" spans="2:7" ht="15" customHeight="1" hidden="1">
      <c r="B6" s="2"/>
      <c r="D6" s="6"/>
      <c r="E6" s="2"/>
      <c r="F6" s="2"/>
      <c r="G6" s="2"/>
    </row>
    <row r="7" spans="1:7" ht="15" customHeight="1" hidden="1">
      <c r="A7" s="4"/>
      <c r="B7" s="2"/>
      <c r="C7" s="6"/>
      <c r="D7" s="2"/>
      <c r="E7" s="2"/>
      <c r="F7" s="2"/>
      <c r="G7" s="2"/>
    </row>
    <row r="8" ht="20.25" hidden="1">
      <c r="C8" s="7" t="s">
        <v>1</v>
      </c>
    </row>
    <row r="9" ht="15" hidden="1">
      <c r="D9" s="8"/>
    </row>
    <row r="10" spans="1:9" ht="21" customHeight="1">
      <c r="A10" s="9" t="s">
        <v>2</v>
      </c>
      <c r="B10" s="10" t="s">
        <v>3</v>
      </c>
      <c r="C10" s="11" t="s">
        <v>4</v>
      </c>
      <c r="D10" s="12" t="s">
        <v>5</v>
      </c>
      <c r="E10" s="10" t="s">
        <v>6</v>
      </c>
      <c r="F10" s="10" t="s">
        <v>7</v>
      </c>
      <c r="G10" s="13" t="s">
        <v>8</v>
      </c>
      <c r="I10" s="14"/>
    </row>
    <row r="11" spans="1:9" s="19" customFormat="1" ht="14.25" customHeight="1">
      <c r="A11" s="9"/>
      <c r="B11" s="15">
        <v>322</v>
      </c>
      <c r="C11" s="16" t="s">
        <v>9</v>
      </c>
      <c r="D11" s="17"/>
      <c r="E11" s="13"/>
      <c r="F11" s="18">
        <f>SUM(F12+F18+F21+F25+F27)</f>
        <v>44800</v>
      </c>
      <c r="G11" s="13"/>
      <c r="I11" s="20"/>
    </row>
    <row r="12" spans="1:8" s="19" customFormat="1" ht="12.75">
      <c r="A12" s="21" t="s">
        <v>10</v>
      </c>
      <c r="B12" s="22">
        <v>3221</v>
      </c>
      <c r="C12" s="22" t="s">
        <v>11</v>
      </c>
      <c r="D12" s="23">
        <f>SUM(D13:D17)</f>
        <v>77500</v>
      </c>
      <c r="E12" s="23"/>
      <c r="F12" s="23">
        <f>SUM(F13:F17)</f>
        <v>14800</v>
      </c>
      <c r="G12" s="23"/>
      <c r="H12" s="24"/>
    </row>
    <row r="13" spans="1:7" ht="12.75">
      <c r="A13" s="25" t="s">
        <v>12</v>
      </c>
      <c r="B13" s="26">
        <v>32211</v>
      </c>
      <c r="C13" s="26" t="s">
        <v>13</v>
      </c>
      <c r="D13" s="27">
        <v>50000</v>
      </c>
      <c r="E13" s="27">
        <f aca="true" t="shared" si="0" ref="E13:E14">F13/1.25</f>
        <v>5600</v>
      </c>
      <c r="F13" s="27">
        <v>7000</v>
      </c>
      <c r="G13" s="28" t="s">
        <v>14</v>
      </c>
    </row>
    <row r="14" spans="1:7" ht="12.75">
      <c r="A14" s="25" t="s">
        <v>15</v>
      </c>
      <c r="B14" s="26">
        <v>32212</v>
      </c>
      <c r="C14" s="26" t="s">
        <v>16</v>
      </c>
      <c r="D14" s="27">
        <v>16000</v>
      </c>
      <c r="E14" s="27">
        <f t="shared" si="0"/>
        <v>1600</v>
      </c>
      <c r="F14" s="27">
        <v>2000</v>
      </c>
      <c r="G14" s="28" t="s">
        <v>14</v>
      </c>
    </row>
    <row r="15" spans="1:7" ht="12.75">
      <c r="A15" s="25" t="s">
        <v>17</v>
      </c>
      <c r="B15" s="26">
        <v>32214</v>
      </c>
      <c r="C15" s="26" t="s">
        <v>18</v>
      </c>
      <c r="D15" s="27">
        <v>7000</v>
      </c>
      <c r="E15" s="27">
        <v>1500</v>
      </c>
      <c r="F15" s="27">
        <v>2000</v>
      </c>
      <c r="G15" s="28" t="s">
        <v>14</v>
      </c>
    </row>
    <row r="16" spans="1:7" ht="12.75">
      <c r="A16" s="25" t="s">
        <v>19</v>
      </c>
      <c r="B16" s="26">
        <v>32216</v>
      </c>
      <c r="C16" s="26" t="s">
        <v>20</v>
      </c>
      <c r="D16" s="27">
        <v>4000</v>
      </c>
      <c r="E16" s="27">
        <f aca="true" t="shared" si="1" ref="E16:E17">F16/1.25</f>
        <v>1440</v>
      </c>
      <c r="F16" s="27">
        <v>1800</v>
      </c>
      <c r="G16" s="28" t="s">
        <v>14</v>
      </c>
    </row>
    <row r="17" spans="1:7" ht="12.75">
      <c r="A17" s="25" t="s">
        <v>21</v>
      </c>
      <c r="B17" s="26">
        <v>32219</v>
      </c>
      <c r="C17" s="26" t="s">
        <v>22</v>
      </c>
      <c r="D17" s="27">
        <v>500</v>
      </c>
      <c r="E17" s="27">
        <f t="shared" si="1"/>
        <v>1600</v>
      </c>
      <c r="F17" s="27">
        <v>2000</v>
      </c>
      <c r="G17" s="28" t="s">
        <v>14</v>
      </c>
    </row>
    <row r="18" spans="1:7" s="19" customFormat="1" ht="12.75">
      <c r="A18" s="21" t="s">
        <v>23</v>
      </c>
      <c r="B18" s="22">
        <v>3222</v>
      </c>
      <c r="C18" s="22" t="s">
        <v>24</v>
      </c>
      <c r="D18" s="23">
        <f>SUM(D19:D20)</f>
        <v>22500</v>
      </c>
      <c r="E18" s="23"/>
      <c r="F18" s="23">
        <f>SUM(F19+F20)</f>
        <v>15000</v>
      </c>
      <c r="G18" s="28"/>
    </row>
    <row r="19" spans="1:7" ht="12.75">
      <c r="A19" s="25" t="s">
        <v>25</v>
      </c>
      <c r="B19" s="26">
        <v>32221</v>
      </c>
      <c r="C19" s="26" t="s">
        <v>26</v>
      </c>
      <c r="D19" s="27">
        <v>22000</v>
      </c>
      <c r="E19" s="27">
        <f aca="true" t="shared" si="2" ref="E19:E20">F19/1.25</f>
        <v>12000</v>
      </c>
      <c r="F19" s="27">
        <v>15000</v>
      </c>
      <c r="G19" s="28" t="s">
        <v>27</v>
      </c>
    </row>
    <row r="20" spans="1:7" ht="12.75">
      <c r="A20" s="25" t="s">
        <v>28</v>
      </c>
      <c r="B20" s="26">
        <v>32222</v>
      </c>
      <c r="C20" s="26" t="s">
        <v>29</v>
      </c>
      <c r="D20" s="27">
        <v>500</v>
      </c>
      <c r="E20" s="27">
        <f t="shared" si="2"/>
        <v>0</v>
      </c>
      <c r="F20" s="27">
        <v>0</v>
      </c>
      <c r="G20" s="28" t="s">
        <v>27</v>
      </c>
    </row>
    <row r="21" spans="1:7" s="19" customFormat="1" ht="12.75">
      <c r="A21" s="21" t="s">
        <v>30</v>
      </c>
      <c r="B21" s="22">
        <v>3224</v>
      </c>
      <c r="C21" s="22" t="s">
        <v>31</v>
      </c>
      <c r="D21" s="23">
        <f>SUM(D22:D24)</f>
        <v>18000</v>
      </c>
      <c r="E21" s="23"/>
      <c r="F21" s="23">
        <f>SUM(F22:F24)</f>
        <v>8000</v>
      </c>
      <c r="G21" s="28"/>
    </row>
    <row r="22" spans="1:7" ht="12.75">
      <c r="A22" s="25" t="s">
        <v>32</v>
      </c>
      <c r="B22" s="26">
        <v>32241</v>
      </c>
      <c r="C22" s="26" t="s">
        <v>33</v>
      </c>
      <c r="D22" s="27">
        <v>10000</v>
      </c>
      <c r="E22" s="27">
        <f aca="true" t="shared" si="3" ref="E22:E24">F22/1.25</f>
        <v>1600</v>
      </c>
      <c r="F22" s="27">
        <v>2000</v>
      </c>
      <c r="G22" s="28" t="s">
        <v>14</v>
      </c>
    </row>
    <row r="23" spans="1:7" ht="12.75">
      <c r="A23" s="25" t="s">
        <v>34</v>
      </c>
      <c r="B23" s="26">
        <v>32242</v>
      </c>
      <c r="C23" s="26" t="s">
        <v>35</v>
      </c>
      <c r="D23" s="27">
        <v>3000</v>
      </c>
      <c r="E23" s="27">
        <f t="shared" si="3"/>
        <v>4000</v>
      </c>
      <c r="F23" s="27">
        <v>5000</v>
      </c>
      <c r="G23" s="28" t="s">
        <v>14</v>
      </c>
    </row>
    <row r="24" spans="1:7" ht="12.75">
      <c r="A24" s="25" t="s">
        <v>36</v>
      </c>
      <c r="B24" s="26">
        <v>32244</v>
      </c>
      <c r="C24" s="26" t="s">
        <v>37</v>
      </c>
      <c r="D24" s="27">
        <v>5000</v>
      </c>
      <c r="E24" s="27">
        <f t="shared" si="3"/>
        <v>800</v>
      </c>
      <c r="F24" s="27">
        <v>1000</v>
      </c>
      <c r="G24" s="28" t="s">
        <v>14</v>
      </c>
    </row>
    <row r="25" spans="1:7" s="19" customFormat="1" ht="12.75">
      <c r="A25" s="21" t="s">
        <v>38</v>
      </c>
      <c r="B25" s="22">
        <v>3225</v>
      </c>
      <c r="C25" s="22" t="s">
        <v>39</v>
      </c>
      <c r="D25" s="23">
        <f>SUM(D26)</f>
        <v>5000</v>
      </c>
      <c r="E25" s="23"/>
      <c r="F25" s="23">
        <f>SUM(F26)</f>
        <v>6000</v>
      </c>
      <c r="G25" s="28"/>
    </row>
    <row r="26" spans="1:7" ht="12.75">
      <c r="A26" s="25" t="s">
        <v>40</v>
      </c>
      <c r="B26" s="26">
        <v>32251</v>
      </c>
      <c r="C26" s="26" t="s">
        <v>39</v>
      </c>
      <c r="D26" s="27">
        <v>5000</v>
      </c>
      <c r="E26" s="27">
        <f aca="true" t="shared" si="4" ref="E26:E28">F26/1.25</f>
        <v>4800</v>
      </c>
      <c r="F26" s="27">
        <v>6000</v>
      </c>
      <c r="G26" s="28" t="s">
        <v>14</v>
      </c>
    </row>
    <row r="27" spans="1:7" s="19" customFormat="1" ht="12.75" customHeight="1">
      <c r="A27" s="21" t="s">
        <v>41</v>
      </c>
      <c r="B27" s="22">
        <v>3227</v>
      </c>
      <c r="C27" s="22" t="s">
        <v>42</v>
      </c>
      <c r="D27" s="23">
        <f>SUM(D28)</f>
        <v>3000</v>
      </c>
      <c r="E27" s="23">
        <f t="shared" si="4"/>
        <v>800</v>
      </c>
      <c r="F27" s="23">
        <v>1000</v>
      </c>
      <c r="G27" s="28"/>
    </row>
    <row r="28" spans="1:7" ht="12.75">
      <c r="A28" s="25" t="s">
        <v>43</v>
      </c>
      <c r="B28" s="26">
        <v>32271</v>
      </c>
      <c r="C28" s="26" t="s">
        <v>42</v>
      </c>
      <c r="D28" s="27">
        <v>3000</v>
      </c>
      <c r="E28" s="27">
        <f t="shared" si="4"/>
        <v>800</v>
      </c>
      <c r="F28" s="27">
        <v>1000</v>
      </c>
      <c r="G28" s="28" t="s">
        <v>14</v>
      </c>
    </row>
    <row r="29" spans="1:7" s="19" customFormat="1" ht="12.75">
      <c r="A29" s="29"/>
      <c r="B29" s="30">
        <v>323</v>
      </c>
      <c r="C29" s="30" t="s">
        <v>44</v>
      </c>
      <c r="D29" s="23"/>
      <c r="E29" s="23"/>
      <c r="F29" s="23">
        <f>SUM(F30+F35+F40+F42+F49+F51+F53+F56+F58)</f>
        <v>41500</v>
      </c>
      <c r="G29" s="28"/>
    </row>
    <row r="30" spans="1:9" ht="12.75">
      <c r="A30" s="31" t="s">
        <v>45</v>
      </c>
      <c r="B30" s="26">
        <v>3231</v>
      </c>
      <c r="C30" s="26" t="s">
        <v>46</v>
      </c>
      <c r="D30" s="27">
        <f>SUM(D31:D34)</f>
        <v>30000</v>
      </c>
      <c r="E30" s="27"/>
      <c r="F30" s="27">
        <f>SUM(F31:F34)</f>
        <v>8000</v>
      </c>
      <c r="G30" s="28"/>
      <c r="H30" s="32"/>
      <c r="I30" s="14"/>
    </row>
    <row r="31" spans="1:7" ht="12.75">
      <c r="A31" s="25" t="s">
        <v>47</v>
      </c>
      <c r="B31" s="26">
        <v>32311</v>
      </c>
      <c r="C31" s="26" t="s">
        <v>46</v>
      </c>
      <c r="D31" s="27">
        <v>20000</v>
      </c>
      <c r="E31" s="27">
        <f aca="true" t="shared" si="5" ref="E31:E32">F31/1.25</f>
        <v>4000</v>
      </c>
      <c r="F31" s="27">
        <v>5000</v>
      </c>
      <c r="G31" s="28" t="s">
        <v>14</v>
      </c>
    </row>
    <row r="32" spans="1:7" ht="12.75">
      <c r="A32" s="33" t="s">
        <v>48</v>
      </c>
      <c r="B32" s="26">
        <v>32312</v>
      </c>
      <c r="C32" s="26" t="s">
        <v>49</v>
      </c>
      <c r="D32" s="27">
        <v>4000</v>
      </c>
      <c r="E32" s="27">
        <f t="shared" si="5"/>
        <v>0</v>
      </c>
      <c r="F32" s="27">
        <v>0</v>
      </c>
      <c r="G32" s="28" t="s">
        <v>14</v>
      </c>
    </row>
    <row r="33" spans="1:7" ht="12.75">
      <c r="A33" s="25" t="s">
        <v>50</v>
      </c>
      <c r="B33" s="26">
        <v>32313</v>
      </c>
      <c r="C33" s="26" t="s">
        <v>51</v>
      </c>
      <c r="D33" s="27">
        <v>3000</v>
      </c>
      <c r="E33" s="27">
        <v>1100</v>
      </c>
      <c r="F33" s="27">
        <v>1000</v>
      </c>
      <c r="G33" s="28" t="s">
        <v>14</v>
      </c>
    </row>
    <row r="34" spans="1:7" ht="12.75">
      <c r="A34" s="25" t="s">
        <v>52</v>
      </c>
      <c r="B34" s="26">
        <v>32319</v>
      </c>
      <c r="C34" s="26" t="s">
        <v>53</v>
      </c>
      <c r="D34" s="27">
        <v>3000</v>
      </c>
      <c r="E34" s="27">
        <f>F34/1.25</f>
        <v>1600</v>
      </c>
      <c r="F34" s="27">
        <v>2000</v>
      </c>
      <c r="G34" s="28" t="s">
        <v>14</v>
      </c>
    </row>
    <row r="35" spans="1:7" s="19" customFormat="1" ht="12.75">
      <c r="A35" s="21" t="s">
        <v>54</v>
      </c>
      <c r="B35" s="22">
        <v>3232</v>
      </c>
      <c r="C35" s="22" t="s">
        <v>55</v>
      </c>
      <c r="D35" s="23">
        <f>SUM(D36:D38)</f>
        <v>40000</v>
      </c>
      <c r="E35" s="23"/>
      <c r="F35" s="23">
        <f>SUM(F36:F38)</f>
        <v>10000</v>
      </c>
      <c r="G35" s="28"/>
    </row>
    <row r="36" spans="1:7" ht="12.75">
      <c r="A36" s="25" t="s">
        <v>56</v>
      </c>
      <c r="B36" s="26">
        <v>32321</v>
      </c>
      <c r="C36" s="26" t="s">
        <v>57</v>
      </c>
      <c r="D36" s="27">
        <v>25000</v>
      </c>
      <c r="E36" s="27">
        <f aca="true" t="shared" si="6" ref="E36:E39">F36/1.25</f>
        <v>4800</v>
      </c>
      <c r="F36" s="27">
        <v>6000</v>
      </c>
      <c r="G36" s="28" t="s">
        <v>14</v>
      </c>
    </row>
    <row r="37" spans="1:7" ht="12.75">
      <c r="A37" s="33" t="s">
        <v>58</v>
      </c>
      <c r="B37" s="26">
        <v>32322</v>
      </c>
      <c r="C37" s="26" t="s">
        <v>59</v>
      </c>
      <c r="D37" s="23">
        <v>10000</v>
      </c>
      <c r="E37" s="27">
        <f t="shared" si="6"/>
        <v>2400</v>
      </c>
      <c r="F37" s="27">
        <v>3000</v>
      </c>
      <c r="G37" s="28" t="s">
        <v>14</v>
      </c>
    </row>
    <row r="38" spans="1:7" ht="12.75">
      <c r="A38" s="33" t="s">
        <v>60</v>
      </c>
      <c r="B38" s="26">
        <v>32329</v>
      </c>
      <c r="C38" s="26" t="s">
        <v>61</v>
      </c>
      <c r="D38" s="23">
        <v>5000</v>
      </c>
      <c r="E38" s="27">
        <f t="shared" si="6"/>
        <v>800</v>
      </c>
      <c r="F38" s="27">
        <v>1000</v>
      </c>
      <c r="G38" s="28" t="s">
        <v>14</v>
      </c>
    </row>
    <row r="39" spans="1:7" s="19" customFormat="1" ht="15" customHeight="1">
      <c r="A39" s="34" t="s">
        <v>62</v>
      </c>
      <c r="B39" s="35">
        <v>32332</v>
      </c>
      <c r="C39" s="35" t="s">
        <v>63</v>
      </c>
      <c r="D39" s="23">
        <v>2000</v>
      </c>
      <c r="E39" s="36">
        <f t="shared" si="6"/>
        <v>0</v>
      </c>
      <c r="F39" s="36">
        <v>0</v>
      </c>
      <c r="G39" s="37" t="s">
        <v>14</v>
      </c>
    </row>
    <row r="40" spans="1:7" s="40" customFormat="1" ht="12.75">
      <c r="A40" s="33"/>
      <c r="B40" s="35">
        <v>3233</v>
      </c>
      <c r="C40" s="35" t="s">
        <v>64</v>
      </c>
      <c r="D40" s="38"/>
      <c r="E40" s="38"/>
      <c r="F40" s="38">
        <f>SUM(F41)</f>
        <v>0</v>
      </c>
      <c r="G40" s="39"/>
    </row>
    <row r="41" spans="1:7" ht="12.75">
      <c r="A41" s="33"/>
      <c r="B41" s="41">
        <v>32332</v>
      </c>
      <c r="C41" s="41" t="s">
        <v>63</v>
      </c>
      <c r="D41" s="38"/>
      <c r="E41" s="42"/>
      <c r="F41" s="42">
        <v>0</v>
      </c>
      <c r="G41" s="37"/>
    </row>
    <row r="42" spans="1:7" s="19" customFormat="1" ht="12.75">
      <c r="A42" s="21" t="s">
        <v>65</v>
      </c>
      <c r="B42" s="35">
        <v>3234</v>
      </c>
      <c r="C42" s="35" t="s">
        <v>66</v>
      </c>
      <c r="D42" s="38">
        <f>SUM(D43:D48)</f>
        <v>59000</v>
      </c>
      <c r="E42" s="38"/>
      <c r="F42" s="38">
        <f>SUM(F43:F48)</f>
        <v>12500</v>
      </c>
      <c r="G42" s="43"/>
    </row>
    <row r="43" spans="1:7" ht="12.75">
      <c r="A43" s="33" t="s">
        <v>67</v>
      </c>
      <c r="B43" s="41">
        <v>32341</v>
      </c>
      <c r="C43" s="41" t="s">
        <v>68</v>
      </c>
      <c r="D43" s="38">
        <v>32000</v>
      </c>
      <c r="E43" s="42">
        <f aca="true" t="shared" si="7" ref="E43:E48">F43/1.25</f>
        <v>6400</v>
      </c>
      <c r="F43" s="42">
        <v>8000</v>
      </c>
      <c r="G43" s="37" t="s">
        <v>14</v>
      </c>
    </row>
    <row r="44" spans="1:7" ht="12.75">
      <c r="A44" s="33" t="s">
        <v>69</v>
      </c>
      <c r="B44" s="41">
        <v>32342</v>
      </c>
      <c r="C44" s="41" t="s">
        <v>70</v>
      </c>
      <c r="D44" s="38">
        <v>5000</v>
      </c>
      <c r="E44" s="42">
        <f t="shared" si="7"/>
        <v>1600</v>
      </c>
      <c r="F44" s="42">
        <v>2000</v>
      </c>
      <c r="G44" s="37" t="s">
        <v>14</v>
      </c>
    </row>
    <row r="45" spans="1:7" ht="12.75">
      <c r="A45" s="33" t="s">
        <v>71</v>
      </c>
      <c r="B45" s="41">
        <v>32343</v>
      </c>
      <c r="C45" s="41" t="s">
        <v>72</v>
      </c>
      <c r="D45" s="38">
        <v>1000</v>
      </c>
      <c r="E45" s="42">
        <f t="shared" si="7"/>
        <v>400</v>
      </c>
      <c r="F45" s="42">
        <v>500</v>
      </c>
      <c r="G45" s="37" t="s">
        <v>14</v>
      </c>
    </row>
    <row r="46" spans="1:7" ht="12.75">
      <c r="A46" s="33" t="s">
        <v>73</v>
      </c>
      <c r="B46" s="41">
        <v>32344</v>
      </c>
      <c r="C46" s="41" t="s">
        <v>74</v>
      </c>
      <c r="D46" s="38">
        <v>2500</v>
      </c>
      <c r="E46" s="42">
        <f t="shared" si="7"/>
        <v>800</v>
      </c>
      <c r="F46" s="42">
        <v>1000</v>
      </c>
      <c r="G46" s="37" t="s">
        <v>14</v>
      </c>
    </row>
    <row r="47" spans="1:7" ht="12.75">
      <c r="A47" s="33" t="s">
        <v>75</v>
      </c>
      <c r="B47" s="41">
        <v>32347</v>
      </c>
      <c r="C47" s="41" t="s">
        <v>76</v>
      </c>
      <c r="D47" s="38">
        <v>17500</v>
      </c>
      <c r="E47" s="42">
        <f t="shared" si="7"/>
        <v>0</v>
      </c>
      <c r="F47" s="42">
        <v>0</v>
      </c>
      <c r="G47" s="37" t="s">
        <v>14</v>
      </c>
    </row>
    <row r="48" spans="1:7" ht="12.75">
      <c r="A48" s="33" t="s">
        <v>77</v>
      </c>
      <c r="B48" s="41">
        <v>32349</v>
      </c>
      <c r="C48" s="41" t="s">
        <v>78</v>
      </c>
      <c r="D48" s="38">
        <v>1000</v>
      </c>
      <c r="E48" s="42">
        <f t="shared" si="7"/>
        <v>800</v>
      </c>
      <c r="F48" s="42">
        <v>1000</v>
      </c>
      <c r="G48" s="37" t="s">
        <v>14</v>
      </c>
    </row>
    <row r="49" spans="1:7" s="19" customFormat="1" ht="12.75">
      <c r="A49" s="34"/>
      <c r="B49" s="35">
        <v>3235</v>
      </c>
      <c r="C49" s="35" t="s">
        <v>79</v>
      </c>
      <c r="D49" s="38"/>
      <c r="E49" s="38"/>
      <c r="F49" s="38">
        <f>SUM(F50)</f>
        <v>0</v>
      </c>
      <c r="G49" s="37"/>
    </row>
    <row r="50" spans="1:7" ht="12.75">
      <c r="A50" s="33"/>
      <c r="B50" s="41">
        <v>32353</v>
      </c>
      <c r="C50" s="41" t="s">
        <v>80</v>
      </c>
      <c r="D50" s="38"/>
      <c r="E50" s="42">
        <f>F50/1.25</f>
        <v>0</v>
      </c>
      <c r="F50" s="42">
        <v>0</v>
      </c>
      <c r="G50" s="37"/>
    </row>
    <row r="51" spans="1:7" s="19" customFormat="1" ht="12.75">
      <c r="A51" s="21" t="s">
        <v>81</v>
      </c>
      <c r="B51" s="35">
        <v>3236</v>
      </c>
      <c r="C51" s="35" t="s">
        <v>82</v>
      </c>
      <c r="D51" s="38">
        <f>SUM(D52)</f>
        <v>20000</v>
      </c>
      <c r="E51" s="38"/>
      <c r="F51" s="38">
        <f>SUM(F52)</f>
        <v>4000</v>
      </c>
      <c r="G51" s="43"/>
    </row>
    <row r="52" spans="1:7" ht="12.75">
      <c r="A52" s="33" t="s">
        <v>83</v>
      </c>
      <c r="B52" s="41">
        <v>32361</v>
      </c>
      <c r="C52" s="41" t="s">
        <v>84</v>
      </c>
      <c r="D52" s="38">
        <v>20000</v>
      </c>
      <c r="E52" s="42">
        <f>F52/1.25</f>
        <v>3200</v>
      </c>
      <c r="F52" s="42">
        <v>4000</v>
      </c>
      <c r="G52" s="37" t="s">
        <v>14</v>
      </c>
    </row>
    <row r="53" spans="1:7" s="19" customFormat="1" ht="12.75">
      <c r="A53" s="21" t="s">
        <v>85</v>
      </c>
      <c r="B53" s="35">
        <v>3237</v>
      </c>
      <c r="C53" s="35" t="s">
        <v>86</v>
      </c>
      <c r="D53" s="38">
        <f>SUM(D55:D55)</f>
        <v>500</v>
      </c>
      <c r="E53" s="38"/>
      <c r="F53" s="38">
        <f>SUM(F54:F55)</f>
        <v>2000</v>
      </c>
      <c r="G53" s="43"/>
    </row>
    <row r="54" spans="1:7" ht="12.75">
      <c r="A54" s="31"/>
      <c r="B54" s="41">
        <v>32372</v>
      </c>
      <c r="C54" s="41" t="s">
        <v>87</v>
      </c>
      <c r="D54" s="38"/>
      <c r="E54" s="42">
        <f>SUM(F54/1.25)</f>
        <v>0</v>
      </c>
      <c r="F54" s="42">
        <v>0</v>
      </c>
      <c r="G54" s="43"/>
    </row>
    <row r="55" spans="1:7" ht="12.75">
      <c r="A55" s="33" t="s">
        <v>88</v>
      </c>
      <c r="B55" s="41">
        <v>32379</v>
      </c>
      <c r="C55" s="41" t="s">
        <v>89</v>
      </c>
      <c r="D55" s="38">
        <v>500</v>
      </c>
      <c r="E55" s="42">
        <f>F55/1.25</f>
        <v>1600</v>
      </c>
      <c r="F55" s="42">
        <v>2000</v>
      </c>
      <c r="G55" s="37" t="s">
        <v>14</v>
      </c>
    </row>
    <row r="56" spans="1:7" s="19" customFormat="1" ht="12.75">
      <c r="A56" s="21" t="s">
        <v>90</v>
      </c>
      <c r="B56" s="35">
        <v>3238</v>
      </c>
      <c r="C56" s="35" t="s">
        <v>91</v>
      </c>
      <c r="D56" s="38">
        <f>SUM(D57)</f>
        <v>4000</v>
      </c>
      <c r="E56" s="38"/>
      <c r="F56" s="38">
        <f>SUM(F57)</f>
        <v>3000</v>
      </c>
      <c r="G56" s="43"/>
    </row>
    <row r="57" spans="1:7" ht="12.75">
      <c r="A57" s="33" t="s">
        <v>92</v>
      </c>
      <c r="B57" s="41">
        <v>32381</v>
      </c>
      <c r="C57" s="41" t="s">
        <v>93</v>
      </c>
      <c r="D57" s="38">
        <v>4000</v>
      </c>
      <c r="E57" s="42">
        <f>F57/1.25</f>
        <v>2400</v>
      </c>
      <c r="F57" s="42">
        <v>3000</v>
      </c>
      <c r="G57" s="37" t="s">
        <v>14</v>
      </c>
    </row>
    <row r="58" spans="1:7" s="19" customFormat="1" ht="12.75">
      <c r="A58" s="21" t="s">
        <v>94</v>
      </c>
      <c r="B58" s="35">
        <v>3239</v>
      </c>
      <c r="C58" s="35" t="s">
        <v>95</v>
      </c>
      <c r="D58" s="38">
        <f>SUM(D59:D60)</f>
        <v>43000</v>
      </c>
      <c r="E58" s="38"/>
      <c r="F58" s="38">
        <f>SUM(F59:F60)</f>
        <v>2000</v>
      </c>
      <c r="G58" s="43"/>
    </row>
    <row r="59" spans="1:7" s="45" customFormat="1" ht="12.75">
      <c r="A59" s="33" t="s">
        <v>96</v>
      </c>
      <c r="B59" s="41">
        <v>32391</v>
      </c>
      <c r="C59" s="41" t="s">
        <v>97</v>
      </c>
      <c r="D59" s="38">
        <v>21000</v>
      </c>
      <c r="E59" s="42">
        <f aca="true" t="shared" si="8" ref="E59:E60">F59/1.25</f>
        <v>800</v>
      </c>
      <c r="F59" s="42">
        <v>1000</v>
      </c>
      <c r="G59" s="44" t="s">
        <v>14</v>
      </c>
    </row>
    <row r="60" spans="1:7" s="45" customFormat="1" ht="12.75">
      <c r="A60" s="33" t="s">
        <v>98</v>
      </c>
      <c r="B60" s="41">
        <v>32399</v>
      </c>
      <c r="C60" s="41" t="s">
        <v>99</v>
      </c>
      <c r="D60" s="38">
        <v>22000</v>
      </c>
      <c r="E60" s="42">
        <f t="shared" si="8"/>
        <v>800</v>
      </c>
      <c r="F60" s="42">
        <v>1000</v>
      </c>
      <c r="G60" s="44" t="s">
        <v>14</v>
      </c>
    </row>
    <row r="61" spans="1:7" s="46" customFormat="1" ht="12.75">
      <c r="A61" s="34"/>
      <c r="B61" s="35">
        <v>324</v>
      </c>
      <c r="C61" s="35" t="s">
        <v>100</v>
      </c>
      <c r="D61" s="38"/>
      <c r="E61" s="38"/>
      <c r="F61" s="38">
        <f aca="true" t="shared" si="9" ref="F61:F62">SUM(F62)</f>
        <v>0</v>
      </c>
      <c r="G61" s="44"/>
    </row>
    <row r="62" spans="1:7" s="45" customFormat="1" ht="12.75">
      <c r="A62" s="33"/>
      <c r="B62" s="41">
        <v>3241</v>
      </c>
      <c r="C62" s="41" t="s">
        <v>100</v>
      </c>
      <c r="D62" s="38"/>
      <c r="E62" s="42"/>
      <c r="F62" s="42">
        <f t="shared" si="9"/>
        <v>0</v>
      </c>
      <c r="G62" s="47"/>
    </row>
    <row r="63" spans="1:7" s="45" customFormat="1" ht="12.75">
      <c r="A63" s="33"/>
      <c r="B63" s="41">
        <v>32412</v>
      </c>
      <c r="C63" s="41" t="s">
        <v>101</v>
      </c>
      <c r="D63" s="38"/>
      <c r="E63" s="42">
        <f>SUM(F63/1.25)</f>
        <v>0</v>
      </c>
      <c r="F63" s="42">
        <v>0</v>
      </c>
      <c r="G63" s="44"/>
    </row>
    <row r="64" spans="1:7" s="46" customFormat="1" ht="12.75">
      <c r="A64" s="34"/>
      <c r="B64" s="34">
        <v>329</v>
      </c>
      <c r="C64" s="34" t="s">
        <v>102</v>
      </c>
      <c r="D64" s="38"/>
      <c r="E64" s="38"/>
      <c r="F64" s="38">
        <f>SUM(F65+F67+F69+F71+F73)</f>
        <v>12000</v>
      </c>
      <c r="G64" s="44"/>
    </row>
    <row r="65" spans="1:8" s="19" customFormat="1" ht="12.75">
      <c r="A65" s="21" t="s">
        <v>103</v>
      </c>
      <c r="B65" s="35">
        <v>3292</v>
      </c>
      <c r="C65" s="35" t="s">
        <v>104</v>
      </c>
      <c r="D65" s="38">
        <f>SUM(D66)</f>
        <v>3500</v>
      </c>
      <c r="E65" s="38"/>
      <c r="F65" s="38">
        <f>SUM(F66)</f>
        <v>2000</v>
      </c>
      <c r="G65" s="43"/>
      <c r="H65" s="24"/>
    </row>
    <row r="66" spans="1:7" ht="12.75">
      <c r="A66" s="33" t="s">
        <v>105</v>
      </c>
      <c r="B66" s="41">
        <v>32922</v>
      </c>
      <c r="C66" s="41" t="s">
        <v>106</v>
      </c>
      <c r="D66" s="38">
        <v>3500</v>
      </c>
      <c r="E66" s="42">
        <f>F66/1.25</f>
        <v>1600</v>
      </c>
      <c r="F66" s="42">
        <v>2000</v>
      </c>
      <c r="G66" s="37" t="s">
        <v>14</v>
      </c>
    </row>
    <row r="67" spans="1:7" s="19" customFormat="1" ht="12.75">
      <c r="A67" s="21" t="s">
        <v>107</v>
      </c>
      <c r="B67" s="35">
        <v>3293</v>
      </c>
      <c r="C67" s="35" t="s">
        <v>108</v>
      </c>
      <c r="D67" s="38">
        <f>SUM(D68)</f>
        <v>10000</v>
      </c>
      <c r="E67" s="38"/>
      <c r="F67" s="38">
        <f>SUM(F68)</f>
        <v>2000</v>
      </c>
      <c r="G67" s="43"/>
    </row>
    <row r="68" spans="1:7" ht="12.75">
      <c r="A68" s="33" t="s">
        <v>109</v>
      </c>
      <c r="B68" s="41">
        <v>32931</v>
      </c>
      <c r="C68" s="41" t="s">
        <v>108</v>
      </c>
      <c r="D68" s="38">
        <v>10000</v>
      </c>
      <c r="E68" s="42">
        <f>F68/1.25</f>
        <v>1600</v>
      </c>
      <c r="F68" s="42">
        <v>2000</v>
      </c>
      <c r="G68" s="37" t="s">
        <v>14</v>
      </c>
    </row>
    <row r="69" spans="1:7" s="19" customFormat="1" ht="12.75">
      <c r="A69" s="21" t="s">
        <v>110</v>
      </c>
      <c r="B69" s="35">
        <v>3294</v>
      </c>
      <c r="C69" s="35" t="s">
        <v>111</v>
      </c>
      <c r="D69" s="38">
        <f>SUM(D70)</f>
        <v>2500</v>
      </c>
      <c r="E69" s="38"/>
      <c r="F69" s="38">
        <f>SUM(F70)</f>
        <v>1000</v>
      </c>
      <c r="G69" s="43"/>
    </row>
    <row r="70" spans="1:7" ht="12.75">
      <c r="A70" s="33" t="s">
        <v>112</v>
      </c>
      <c r="B70" s="41">
        <v>32941</v>
      </c>
      <c r="C70" s="41" t="s">
        <v>113</v>
      </c>
      <c r="D70" s="38">
        <v>2500</v>
      </c>
      <c r="E70" s="42">
        <f>F70/1.25</f>
        <v>800</v>
      </c>
      <c r="F70" s="42">
        <v>1000</v>
      </c>
      <c r="G70" s="37" t="s">
        <v>14</v>
      </c>
    </row>
    <row r="71" spans="1:7" ht="12.75">
      <c r="A71" s="33"/>
      <c r="B71" s="35">
        <v>3295</v>
      </c>
      <c r="C71" s="35" t="s">
        <v>114</v>
      </c>
      <c r="D71" s="38"/>
      <c r="E71" s="38"/>
      <c r="F71" s="38">
        <f>SUM(F72)</f>
        <v>1000</v>
      </c>
      <c r="G71" s="37"/>
    </row>
    <row r="72" spans="1:7" ht="12.75">
      <c r="A72" s="33"/>
      <c r="B72" s="41">
        <v>32953</v>
      </c>
      <c r="C72" s="41" t="s">
        <v>115</v>
      </c>
      <c r="D72" s="38"/>
      <c r="E72" s="42">
        <f>SUM(F72/1.25)</f>
        <v>800</v>
      </c>
      <c r="F72" s="42">
        <v>1000</v>
      </c>
      <c r="G72" s="37"/>
    </row>
    <row r="73" spans="1:7" s="46" customFormat="1" ht="12.75">
      <c r="A73" s="21" t="s">
        <v>116</v>
      </c>
      <c r="B73" s="35">
        <v>3299</v>
      </c>
      <c r="C73" s="35" t="s">
        <v>102</v>
      </c>
      <c r="D73" s="38">
        <f>D74+D75</f>
        <v>15000</v>
      </c>
      <c r="E73" s="38"/>
      <c r="F73" s="38">
        <f>SUM(F74+F75)</f>
        <v>6000</v>
      </c>
      <c r="G73" s="43"/>
    </row>
    <row r="74" spans="1:7" s="45" customFormat="1" ht="12.75">
      <c r="A74" s="48" t="s">
        <v>117</v>
      </c>
      <c r="B74" s="41">
        <v>32991</v>
      </c>
      <c r="C74" s="41" t="s">
        <v>118</v>
      </c>
      <c r="D74" s="38">
        <v>1000</v>
      </c>
      <c r="E74" s="42">
        <f aca="true" t="shared" si="10" ref="E74:E75">F74/1.25</f>
        <v>800</v>
      </c>
      <c r="F74" s="42">
        <v>1000</v>
      </c>
      <c r="G74" s="28" t="s">
        <v>14</v>
      </c>
    </row>
    <row r="75" spans="1:7" ht="12.75">
      <c r="A75" s="33" t="s">
        <v>119</v>
      </c>
      <c r="B75" s="41">
        <v>32999</v>
      </c>
      <c r="C75" s="41" t="s">
        <v>102</v>
      </c>
      <c r="D75" s="38">
        <v>14000</v>
      </c>
      <c r="E75" s="42">
        <f t="shared" si="10"/>
        <v>4000</v>
      </c>
      <c r="F75" s="42">
        <v>5000</v>
      </c>
      <c r="G75" s="37" t="s">
        <v>14</v>
      </c>
    </row>
    <row r="76" spans="1:7" ht="12.75">
      <c r="A76" s="49"/>
      <c r="B76" s="34">
        <v>343</v>
      </c>
      <c r="C76" s="34" t="s">
        <v>120</v>
      </c>
      <c r="D76" s="38"/>
      <c r="E76" s="42"/>
      <c r="F76" s="42">
        <f>SUM(F77)</f>
        <v>2000</v>
      </c>
      <c r="G76" s="50"/>
    </row>
    <row r="77" spans="1:7" ht="12.75">
      <c r="A77" s="51" t="s">
        <v>121</v>
      </c>
      <c r="B77" s="41">
        <v>34312</v>
      </c>
      <c r="C77" s="41" t="s">
        <v>122</v>
      </c>
      <c r="D77" s="38">
        <v>3500</v>
      </c>
      <c r="E77" s="42">
        <f>F77/1.25</f>
        <v>1600</v>
      </c>
      <c r="F77" s="42">
        <v>2000</v>
      </c>
      <c r="G77" s="37" t="s">
        <v>14</v>
      </c>
    </row>
    <row r="78" spans="1:7" ht="12.75">
      <c r="A78" s="51"/>
      <c r="B78" s="34">
        <v>372</v>
      </c>
      <c r="C78" s="34" t="s">
        <v>123</v>
      </c>
      <c r="D78" s="38"/>
      <c r="E78" s="42"/>
      <c r="F78" s="42">
        <f>SUM(F79)</f>
        <v>1000</v>
      </c>
      <c r="G78" s="37"/>
    </row>
    <row r="79" spans="1:7" ht="12.75">
      <c r="A79" s="51"/>
      <c r="B79" s="41">
        <v>37219</v>
      </c>
      <c r="C79" s="41" t="s">
        <v>124</v>
      </c>
      <c r="D79" s="38"/>
      <c r="E79" s="42">
        <f>SUM(F79/1.25)</f>
        <v>800</v>
      </c>
      <c r="F79" s="42">
        <v>1000</v>
      </c>
      <c r="G79" s="37"/>
    </row>
    <row r="80" spans="1:9" s="19" customFormat="1" ht="12.75">
      <c r="A80" s="52" t="s">
        <v>125</v>
      </c>
      <c r="B80" s="34">
        <v>422</v>
      </c>
      <c r="C80" s="34" t="s">
        <v>126</v>
      </c>
      <c r="D80" s="38">
        <f>SUM(D82:D83)</f>
        <v>44000</v>
      </c>
      <c r="E80" s="38"/>
      <c r="F80" s="38">
        <f>SUM(F82+F83+F85)</f>
        <v>35000</v>
      </c>
      <c r="G80" s="43"/>
      <c r="I80" s="20"/>
    </row>
    <row r="81" spans="1:9" s="40" customFormat="1" ht="12.75">
      <c r="A81" s="49"/>
      <c r="B81" s="33">
        <v>4221</v>
      </c>
      <c r="C81" s="33" t="s">
        <v>127</v>
      </c>
      <c r="D81" s="42"/>
      <c r="E81" s="42">
        <f>SUM(F81/1.25)</f>
        <v>20000</v>
      </c>
      <c r="F81" s="42">
        <v>25000</v>
      </c>
      <c r="G81" s="53"/>
      <c r="I81" s="54"/>
    </row>
    <row r="82" spans="1:7" ht="12.75">
      <c r="A82" s="51" t="s">
        <v>128</v>
      </c>
      <c r="B82" s="41">
        <v>42211</v>
      </c>
      <c r="C82" s="41" t="s">
        <v>129</v>
      </c>
      <c r="D82" s="38">
        <v>40000</v>
      </c>
      <c r="E82" s="42">
        <f>F82/1.25</f>
        <v>12000</v>
      </c>
      <c r="F82" s="42">
        <v>15000</v>
      </c>
      <c r="G82" s="37" t="s">
        <v>14</v>
      </c>
    </row>
    <row r="83" spans="1:7" ht="12.75">
      <c r="A83" s="55" t="s">
        <v>130</v>
      </c>
      <c r="B83" s="41">
        <v>42212</v>
      </c>
      <c r="C83" s="41" t="s">
        <v>131</v>
      </c>
      <c r="D83" s="38">
        <v>4000</v>
      </c>
      <c r="E83" s="42"/>
      <c r="F83" s="42">
        <v>10000</v>
      </c>
      <c r="G83" s="37" t="s">
        <v>14</v>
      </c>
    </row>
    <row r="84" spans="1:7" ht="12.75" hidden="1">
      <c r="A84" s="55" t="s">
        <v>132</v>
      </c>
      <c r="B84" s="41">
        <v>42252</v>
      </c>
      <c r="C84" s="41" t="s">
        <v>133</v>
      </c>
      <c r="D84" s="38">
        <v>6000</v>
      </c>
      <c r="E84" s="42">
        <f>D84/1.23</f>
        <v>4878.048780487805</v>
      </c>
      <c r="F84" s="42">
        <f>E84*1.23</f>
        <v>6000</v>
      </c>
      <c r="G84" s="37" t="s">
        <v>14</v>
      </c>
    </row>
    <row r="85" spans="1:7" ht="12.75">
      <c r="A85" s="55"/>
      <c r="B85" s="41">
        <v>42259</v>
      </c>
      <c r="C85" s="41" t="s">
        <v>134</v>
      </c>
      <c r="D85" s="38"/>
      <c r="E85" s="42">
        <f>SUM(F85/1.25)</f>
        <v>8000</v>
      </c>
      <c r="F85" s="42">
        <v>10000</v>
      </c>
      <c r="G85" s="37"/>
    </row>
    <row r="86" spans="1:7" s="19" customFormat="1" ht="12.75">
      <c r="A86" s="52" t="s">
        <v>135</v>
      </c>
      <c r="B86" s="34">
        <v>424</v>
      </c>
      <c r="C86" s="34" t="s">
        <v>136</v>
      </c>
      <c r="D86" s="38">
        <f>SUM(D87)</f>
        <v>2000</v>
      </c>
      <c r="E86" s="38"/>
      <c r="F86" s="38">
        <f>SUM(F87)</f>
        <v>3000</v>
      </c>
      <c r="G86" s="43"/>
    </row>
    <row r="87" spans="1:7" ht="12.75">
      <c r="A87" s="51" t="s">
        <v>137</v>
      </c>
      <c r="B87" s="41">
        <v>42411</v>
      </c>
      <c r="C87" s="41" t="s">
        <v>138</v>
      </c>
      <c r="D87" s="38">
        <v>2000</v>
      </c>
      <c r="E87" s="42">
        <f>F87/1.25</f>
        <v>2400</v>
      </c>
      <c r="F87" s="42">
        <v>3000</v>
      </c>
      <c r="G87" s="37" t="s">
        <v>14</v>
      </c>
    </row>
    <row r="88" spans="2:4" ht="15.75">
      <c r="B88" s="56"/>
      <c r="C88" s="57"/>
      <c r="D88" s="57"/>
    </row>
    <row r="89" spans="2:5" ht="15.75">
      <c r="B89" s="58" t="s">
        <v>139</v>
      </c>
      <c r="C89" s="59" t="s">
        <v>140</v>
      </c>
      <c r="D89" s="59"/>
      <c r="E89" s="60" t="s">
        <v>141</v>
      </c>
    </row>
    <row r="90" spans="3:5" ht="18">
      <c r="C90" s="45"/>
      <c r="D90" s="61" t="s">
        <v>142</v>
      </c>
      <c r="E90" s="60" t="s">
        <v>143</v>
      </c>
    </row>
    <row r="91" spans="3:4" ht="15.75">
      <c r="C91" s="45"/>
      <c r="D91" s="57"/>
    </row>
    <row r="92" spans="3:4" ht="15.75">
      <c r="C92" s="45"/>
      <c r="D92" s="57"/>
    </row>
    <row r="93" spans="3:4" ht="18">
      <c r="C93" s="45"/>
      <c r="D93" s="61" t="s">
        <v>144</v>
      </c>
    </row>
    <row r="94" spans="3:4" ht="15">
      <c r="C94" s="45"/>
      <c r="D94" s="62"/>
    </row>
  </sheetData>
  <sheetProtection selectLockedCells="1" selectUnlockedCells="1"/>
  <mergeCells count="2">
    <mergeCell ref="C1:F1"/>
    <mergeCell ref="C89:D89"/>
  </mergeCells>
  <printOptions/>
  <pageMargins left="0.7479166666666667" right="0.7479166666666667" top="0.9840277777777777" bottom="0.39375" header="0.5118055555555555" footer="0.5118055555555555"/>
  <pageSetup horizontalDpi="300" verticalDpi="300" orientation="portrait" paperSize="9" scale="70"/>
  <headerFooter alignWithMargins="0">
    <oddHeader>&amp;LDRVODJELSKA TEHNIČKA ŠKOLA
            STANKA VRAZA 15
                V I N K O V C I&amp;CPLAN NABAVE ZA 2020.god.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Ekonom</dc:creator>
  <cp:keywords/>
  <dc:description/>
  <cp:lastModifiedBy>nn-1</cp:lastModifiedBy>
  <cp:lastPrinted>2019-12-30T12:54:09Z</cp:lastPrinted>
  <dcterms:created xsi:type="dcterms:W3CDTF">2010-12-14T09:51:57Z</dcterms:created>
  <dcterms:modified xsi:type="dcterms:W3CDTF">2019-12-31T09:13:59Z</dcterms:modified>
  <cp:category/>
  <cp:version/>
  <cp:contentType/>
  <cp:contentStatus/>
</cp:coreProperties>
</file>